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o365kddi.sharepoint.com/sites/SPO1-00336/Shared Documents/06_総務/Ｈ_ホームページ関連/01_修正対応/給付関連/2026.2.10/"/>
    </mc:Choice>
  </mc:AlternateContent>
  <xr:revisionPtr revIDLastSave="125" documentId="13_ncr:1_{B5F8DDB3-FB3D-4A9C-9036-1438CC04F34D}" xr6:coauthVersionLast="47" xr6:coauthVersionMax="47" xr10:uidLastSave="{76FF7FA9-9532-4125-B904-E6FAE96506C7}"/>
  <bookViews>
    <workbookView xWindow="-108" yWindow="-108" windowWidth="23256" windowHeight="12456" xr2:uid="{00000000-000D-0000-FFFF-FFFF00000000}"/>
  </bookViews>
  <sheets>
    <sheet name="高額療養費・付加給付金自動計算ツール" sheetId="1" r:id="rId1"/>
    <sheet name="テーブル" sheetId="2" state="hidden"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1" l="1"/>
  <c r="C29" i="1"/>
  <c r="C31" i="1" s="1"/>
  <c r="C21" i="1"/>
  <c r="C23" i="1" s="1"/>
  <c r="C27" i="1" l="1"/>
  <c r="C24" i="1"/>
  <c r="C32" i="1" s="1"/>
  <c r="C35" i="1" l="1"/>
</calcChain>
</file>

<file path=xl/sharedStrings.xml><?xml version="1.0" encoding="utf-8"?>
<sst xmlns="http://schemas.openxmlformats.org/spreadsheetml/2006/main" count="41" uniqueCount="39">
  <si>
    <t>●高額療養費や付加給付金の概算額を自動計算できます。</t>
    <rPh sb="11" eb="12">
      <t>キン</t>
    </rPh>
    <phoneticPr fontId="1"/>
  </si>
  <si>
    <t>●総医療費を入力し、所得区分を選択してください。</t>
    <rPh sb="1" eb="5">
      <t>ソウイリョウヒ</t>
    </rPh>
    <rPh sb="6" eb="8">
      <t>ニュウリョク</t>
    </rPh>
    <rPh sb="10" eb="14">
      <t>ショトククブン</t>
    </rPh>
    <rPh sb="15" eb="17">
      <t>センタク</t>
    </rPh>
    <phoneticPr fontId="1"/>
  </si>
  <si>
    <t>●1人が1医療機関で1ヶ月（1日～月末）にかかった医療費（※）を前提としています。</t>
    <rPh sb="2" eb="3">
      <t>ニン</t>
    </rPh>
    <rPh sb="5" eb="9">
      <t>イリョウキカン</t>
    </rPh>
    <rPh sb="25" eb="28">
      <t>イリョウヒ</t>
    </rPh>
    <rPh sb="32" eb="34">
      <t>ゼンテイ</t>
    </rPh>
    <phoneticPr fontId="1"/>
  </si>
  <si>
    <t>　※同一医療機関であっても入院と外来、医科と歯科は別々に計算されます。</t>
    <rPh sb="25" eb="27">
      <t>ベツベツ</t>
    </rPh>
    <rPh sb="28" eb="30">
      <t>ケイサン</t>
    </rPh>
    <phoneticPr fontId="1"/>
  </si>
  <si>
    <t>●院外の調剤薬局で調剤を受けた場合は、処方せん交付元の医療機関と合算してください。</t>
    <rPh sb="1" eb="3">
      <t>インガイ</t>
    </rPh>
    <rPh sb="4" eb="6">
      <t>チョウザイ</t>
    </rPh>
    <rPh sb="25" eb="26">
      <t>モト</t>
    </rPh>
    <phoneticPr fontId="1"/>
  </si>
  <si>
    <t>●未就学児および70歳以上の方の計算には対応しておりません。</t>
    <rPh sb="20" eb="22">
      <t>タイオウ</t>
    </rPh>
    <phoneticPr fontId="1"/>
  </si>
  <si>
    <t>●世帯合算、多数該当の計算には対応しておりません。</t>
    <phoneticPr fontId="1"/>
  </si>
  <si>
    <t>総医療費
（保険適用の10割）</t>
    <rPh sb="0" eb="4">
      <t>ソウイリョウヒ</t>
    </rPh>
    <rPh sb="6" eb="10">
      <t>ホケンテキヨウ</t>
    </rPh>
    <rPh sb="13" eb="14">
      <t>ワリ</t>
    </rPh>
    <phoneticPr fontId="1"/>
  </si>
  <si>
    <t>入力してください。</t>
    <rPh sb="0" eb="2">
      <t>ニュウリョク</t>
    </rPh>
    <phoneticPr fontId="1"/>
  </si>
  <si>
    <t>円</t>
    <rPh sb="0" eb="1">
      <t>エン</t>
    </rPh>
    <phoneticPr fontId="1"/>
  </si>
  <si>
    <t>＊領収書の保険合計点数×10円の額としてください。</t>
    <phoneticPr fontId="1"/>
  </si>
  <si>
    <t>自己負担額
（保険適用の3割）</t>
    <rPh sb="0" eb="5">
      <t>ジコフタンガク</t>
    </rPh>
    <rPh sb="7" eb="9">
      <t>ホケン</t>
    </rPh>
    <rPh sb="9" eb="11">
      <t>テキヨウ</t>
    </rPh>
    <rPh sb="13" eb="14">
      <t>ワリ</t>
    </rPh>
    <phoneticPr fontId="1"/>
  </si>
  <si>
    <t>円（Ⅰ）</t>
    <rPh sb="0" eb="1">
      <t>エン</t>
    </rPh>
    <phoneticPr fontId="1"/>
  </si>
  <si>
    <r>
      <t xml:space="preserve">＊医療機関では10円未満を端数処理（四捨五入）することから、
</t>
    </r>
    <r>
      <rPr>
        <sz val="7"/>
        <color theme="1"/>
        <rFont val="Yu Gothic"/>
        <family val="3"/>
        <charset val="128"/>
        <scheme val="minor"/>
      </rPr>
      <t>　実際の支払額と一致しない場合があります。</t>
    </r>
    <rPh sb="32" eb="34">
      <t>ジッサイ</t>
    </rPh>
    <rPh sb="35" eb="38">
      <t>シハライガク</t>
    </rPh>
    <rPh sb="39" eb="41">
      <t>イッチ</t>
    </rPh>
    <rPh sb="44" eb="46">
      <t>バアイ</t>
    </rPh>
    <phoneticPr fontId="1"/>
  </si>
  <si>
    <t>所得区分</t>
    <rPh sb="0" eb="2">
      <t>ショトク</t>
    </rPh>
    <rPh sb="2" eb="4">
      <t>クブン</t>
    </rPh>
    <phoneticPr fontId="1"/>
  </si>
  <si>
    <t>選択してください。</t>
    <rPh sb="0" eb="2">
      <t>センタク</t>
    </rPh>
    <phoneticPr fontId="1"/>
  </si>
  <si>
    <t>ウ標準報酬月額28万円以上53万円未満</t>
    <rPh sb="1" eb="7">
      <t>ヒョウジュンホウシュウゲツガク</t>
    </rPh>
    <rPh sb="9" eb="11">
      <t>マンエン</t>
    </rPh>
    <rPh sb="11" eb="13">
      <t>イジョウ</t>
    </rPh>
    <rPh sb="15" eb="17">
      <t>マンエン</t>
    </rPh>
    <rPh sb="17" eb="19">
      <t>ミマン</t>
    </rPh>
    <phoneticPr fontId="1"/>
  </si>
  <si>
    <t>▼</t>
    <phoneticPr fontId="1"/>
  </si>
  <si>
    <t>【所得区分（標準報酬月額）の確認方法】
次のいずれかの方法によりご確認いただくことができます。
①マイナポータルにて限度額適用認定証の適用区分をご確認ください。
②下記URLに掲載しております「令和〇年度　保険料月額表」にて給与明細上
　の健康保険料額と照らし合わせていただくことで確認することができます。
 （健康保険の保険料）</t>
    <rPh sb="1" eb="5">
      <t>ショトククブン</t>
    </rPh>
    <rPh sb="6" eb="12">
      <t>ヒョウジュンホウシュウゲツガク</t>
    </rPh>
    <rPh sb="14" eb="16">
      <t>カクニン</t>
    </rPh>
    <rPh sb="16" eb="18">
      <t>ホウホウ</t>
    </rPh>
    <rPh sb="20" eb="21">
      <t>ツギ</t>
    </rPh>
    <rPh sb="27" eb="29">
      <t>ホウホウ</t>
    </rPh>
    <rPh sb="33" eb="35">
      <t>カクニン</t>
    </rPh>
    <rPh sb="63" eb="66">
      <t>ニンテイショウ</t>
    </rPh>
    <rPh sb="67" eb="69">
      <t>テキヨウ</t>
    </rPh>
    <rPh sb="73" eb="75">
      <t>カクニン</t>
    </rPh>
    <rPh sb="82" eb="83">
      <t>シモ</t>
    </rPh>
    <phoneticPr fontId="1"/>
  </si>
  <si>
    <r>
      <rPr>
        <sz val="7"/>
        <color theme="10"/>
        <rFont val="Yu Gothic"/>
        <family val="3"/>
        <charset val="128"/>
        <scheme val="minor"/>
      </rPr>
      <t>　</t>
    </r>
    <r>
      <rPr>
        <u/>
        <sz val="7"/>
        <color theme="10"/>
        <rFont val="Yu Gothic"/>
        <family val="3"/>
        <charset val="128"/>
        <scheme val="minor"/>
      </rPr>
      <t>https://www.kddikenpo.or.jp/shikumi/yakuwari/hokenryou/</t>
    </r>
    <phoneticPr fontId="1"/>
  </si>
  <si>
    <t>補助計算1</t>
    <rPh sb="0" eb="4">
      <t>ホジョケイサン</t>
    </rPh>
    <phoneticPr fontId="1"/>
  </si>
  <si>
    <t>（法定）自己負担限度額</t>
    <rPh sb="1" eb="3">
      <t>ホウテイ</t>
    </rPh>
    <rPh sb="4" eb="11">
      <t>ジコフタンゲンドガク</t>
    </rPh>
    <phoneticPr fontId="1"/>
  </si>
  <si>
    <t>円（Ⅱ）</t>
    <rPh sb="0" eb="1">
      <t>エン</t>
    </rPh>
    <phoneticPr fontId="1"/>
  </si>
  <si>
    <t>＊法令上の自己負担上限額。
＊上記(Ⅰ)の額が法令上の自己負担上限額に満たない場合は(Ⅰ)の額が表示されます。</t>
    <rPh sb="1" eb="3">
      <t>ホウレイ</t>
    </rPh>
    <rPh sb="3" eb="4">
      <t>ジョウ</t>
    </rPh>
    <rPh sb="5" eb="7">
      <t>ジコ</t>
    </rPh>
    <rPh sb="7" eb="9">
      <t>フタン</t>
    </rPh>
    <rPh sb="9" eb="11">
      <t>ジョウゲン</t>
    </rPh>
    <rPh sb="11" eb="12">
      <t>ガク</t>
    </rPh>
    <rPh sb="15" eb="17">
      <t>ジョウキ</t>
    </rPh>
    <rPh sb="21" eb="22">
      <t>ガク</t>
    </rPh>
    <rPh sb="23" eb="26">
      <t>ホウレイジョウ</t>
    </rPh>
    <rPh sb="27" eb="29">
      <t>ジコ</t>
    </rPh>
    <rPh sb="29" eb="31">
      <t>フタン</t>
    </rPh>
    <rPh sb="31" eb="33">
      <t>ジョウゲン</t>
    </rPh>
    <rPh sb="33" eb="34">
      <t>ガク</t>
    </rPh>
    <rPh sb="35" eb="36">
      <t>ミ</t>
    </rPh>
    <rPh sb="39" eb="41">
      <t>バアイ</t>
    </rPh>
    <rPh sb="46" eb="47">
      <t>ガク</t>
    </rPh>
    <rPh sb="48" eb="50">
      <t>ヒョウジ</t>
    </rPh>
    <phoneticPr fontId="1"/>
  </si>
  <si>
    <t>高額療養費</t>
    <rPh sb="0" eb="5">
      <t>コウガクリョウヨウヒ</t>
    </rPh>
    <phoneticPr fontId="1"/>
  </si>
  <si>
    <t>円（Ⅰ-Ⅱ）</t>
    <rPh sb="0" eb="1">
      <t>エン</t>
    </rPh>
    <phoneticPr fontId="1"/>
  </si>
  <si>
    <t>補助計算2</t>
    <rPh sb="0" eb="4">
      <t>ホジョケイサン</t>
    </rPh>
    <phoneticPr fontId="1"/>
  </si>
  <si>
    <t>（付加）自己負担限度額</t>
    <rPh sb="1" eb="3">
      <t>フカ</t>
    </rPh>
    <rPh sb="4" eb="11">
      <t>ジコフタンゲンドガク</t>
    </rPh>
    <phoneticPr fontId="1"/>
  </si>
  <si>
    <t>円（Ⅲ）</t>
    <rPh sb="0" eb="1">
      <t>エン</t>
    </rPh>
    <phoneticPr fontId="1"/>
  </si>
  <si>
    <t>付加給付金</t>
    <rPh sb="0" eb="4">
      <t>フカキュウフ</t>
    </rPh>
    <rPh sb="4" eb="5">
      <t>キン</t>
    </rPh>
    <phoneticPr fontId="1"/>
  </si>
  <si>
    <t>円（Ⅱ-Ⅲ）</t>
    <rPh sb="0" eb="1">
      <t>エン</t>
    </rPh>
    <phoneticPr fontId="1"/>
  </si>
  <si>
    <t>＊千円未満切捨。</t>
    <rPh sb="1" eb="5">
      <t>センエンミマン</t>
    </rPh>
    <rPh sb="5" eb="7">
      <t>キリス</t>
    </rPh>
    <phoneticPr fontId="1"/>
  </si>
  <si>
    <t>ア標準報酬月額83万円以上</t>
    <rPh sb="1" eb="7">
      <t>ヒョウジュンホウシュウゲツガク</t>
    </rPh>
    <rPh sb="9" eb="11">
      <t>マンエン</t>
    </rPh>
    <rPh sb="11" eb="13">
      <t>イジョウ</t>
    </rPh>
    <phoneticPr fontId="1"/>
  </si>
  <si>
    <t>イ標準報酬月額53万円以上83万円未満</t>
    <rPh sb="1" eb="7">
      <t>ヒョウジュンホウシュウゲツガク</t>
    </rPh>
    <rPh sb="9" eb="11">
      <t>マンエン</t>
    </rPh>
    <rPh sb="11" eb="13">
      <t>イジョウ</t>
    </rPh>
    <rPh sb="15" eb="17">
      <t>マンエン</t>
    </rPh>
    <rPh sb="17" eb="19">
      <t>ミマン</t>
    </rPh>
    <phoneticPr fontId="1"/>
  </si>
  <si>
    <t>エ標準報酬月額28万円未満</t>
    <rPh sb="1" eb="7">
      <t>ヒョウジュンホウシュウゲツガク</t>
    </rPh>
    <rPh sb="9" eb="11">
      <t>マンエン</t>
    </rPh>
    <rPh sb="11" eb="13">
      <t>ミマン</t>
    </rPh>
    <phoneticPr fontId="1"/>
  </si>
  <si>
    <t>オ低所得者（住民税非課税世帯）</t>
    <rPh sb="1" eb="4">
      <t>テイショトク</t>
    </rPh>
    <rPh sb="4" eb="5">
      <t>シャ</t>
    </rPh>
    <rPh sb="6" eb="12">
      <t>ジュウミンゼイヒカゼイ</t>
    </rPh>
    <rPh sb="12" eb="14">
      <t>セタイ</t>
    </rPh>
    <phoneticPr fontId="1"/>
  </si>
  <si>
    <t>＊当組合規定の自己負担上限額（おおよその最終負担額）。
＊上記(Ⅱ)の額が当組合規定の自己負担上限額に満たない等の場合は一律25,000円が
　表示されます（おおよその最終負担額は(Ⅰ)の額となります）。</t>
    <rPh sb="1" eb="4">
      <t>トウクミアイ</t>
    </rPh>
    <rPh sb="4" eb="6">
      <t>キテイ</t>
    </rPh>
    <rPh sb="7" eb="11">
      <t>ジコフタン</t>
    </rPh>
    <rPh sb="11" eb="14">
      <t>ジョウゲンガク</t>
    </rPh>
    <rPh sb="20" eb="25">
      <t>サイシュウフタンガク</t>
    </rPh>
    <rPh sb="37" eb="40">
      <t>トウクミアイ</t>
    </rPh>
    <rPh sb="40" eb="42">
      <t>キテイ</t>
    </rPh>
    <rPh sb="55" eb="56">
      <t>トウ</t>
    </rPh>
    <rPh sb="60" eb="62">
      <t>イチリツ</t>
    </rPh>
    <rPh sb="68" eb="69">
      <t>エン</t>
    </rPh>
    <rPh sb="84" eb="89">
      <t>サイシュウフタンガク</t>
    </rPh>
    <rPh sb="94" eb="95">
      <t>ガク</t>
    </rPh>
    <phoneticPr fontId="1"/>
  </si>
  <si>
    <t>高額療養費・付加給付金自動計算ツール</t>
    <rPh sb="0" eb="2">
      <t>コウガク</t>
    </rPh>
    <rPh sb="2" eb="5">
      <t>リョウヨウヒ</t>
    </rPh>
    <rPh sb="6" eb="8">
      <t>フカ</t>
    </rPh>
    <rPh sb="8" eb="11">
      <t>キュウフキン</t>
    </rPh>
    <rPh sb="11" eb="13">
      <t>ジドウ</t>
    </rPh>
    <rPh sb="13" eb="15">
      <t>ケイサン</t>
    </rPh>
    <phoneticPr fontId="1"/>
  </si>
  <si>
    <t>KDDI健康保険組合</t>
    <rPh sb="4" eb="6">
      <t>ケンコウ</t>
    </rPh>
    <rPh sb="6" eb="8">
      <t>ホケン</t>
    </rPh>
    <rPh sb="8" eb="10">
      <t>クミアイ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</si>
</sst>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font>
      <sz val="11"/>
      <color theme="1"/>
      <name val="Yu Gothic"/>
      <family val="2"/>
      <scheme val="minor"/>
    </font>
    <font>
      <sz val="6"/>
      <name val="Yu Gothic"/>
      <family val="3"/>
      <charset val="128"/>
      <scheme val="minor"/>
    </font>
    <font>
      <sz val="6"/>
      <color theme="1"/>
      <name val="Yu Gothic"/>
      <family val="2"/>
      <scheme val="minor"/>
    </font>
    <font>
      <sz val="7"/>
      <color theme="1"/>
      <name val="Yu Gothic"/>
      <family val="3"/>
      <charset val="128"/>
      <scheme val="minor"/>
    </font>
    <font>
      <sz val="8"/>
      <color theme="1" tint="0.499984740745262"/>
      <name val="Yu Gothic"/>
      <family val="3"/>
      <charset val="128"/>
      <scheme val="minor"/>
    </font>
    <font>
      <sz val="8"/>
      <color theme="1" tint="0.499984740745262"/>
      <name val="Yu Gothic"/>
      <family val="2"/>
      <scheme val="minor"/>
    </font>
    <font>
      <sz val="11"/>
      <color theme="1"/>
      <name val="Yu Gothic"/>
      <family val="2"/>
      <scheme val="minor"/>
    </font>
    <font>
      <b/>
      <sz val="11"/>
      <color theme="1"/>
      <name val="Yu Gothic"/>
      <family val="3"/>
      <charset val="128"/>
      <scheme val="minor"/>
    </font>
    <font>
      <sz val="7"/>
      <color theme="1"/>
      <name val="Yu Gothic"/>
      <family val="2"/>
      <scheme val="minor"/>
    </font>
    <font>
      <sz val="11"/>
      <color theme="1"/>
      <name val="Yu Gothic"/>
      <family val="3"/>
      <charset val="128"/>
      <scheme val="minor"/>
    </font>
    <font>
      <u/>
      <sz val="11"/>
      <color theme="10"/>
      <name val="Yu Gothic"/>
      <family val="2"/>
      <scheme val="minor"/>
    </font>
    <font>
      <u/>
      <sz val="7"/>
      <color theme="10"/>
      <name val="Yu Gothic"/>
      <family val="3"/>
      <charset val="128"/>
      <scheme val="minor"/>
    </font>
    <font>
      <sz val="7"/>
      <color theme="10"/>
      <name val="Yu Gothic"/>
      <family val="3"/>
      <charset val="128"/>
      <scheme val="minor"/>
    </font>
    <font>
      <sz val="10"/>
      <color theme="1"/>
      <name val="Yu Gothic"/>
      <family val="3"/>
      <charset val="128"/>
      <scheme val="minor"/>
    </font>
    <font>
      <sz val="10"/>
      <color theme="1"/>
      <name val="Yu Gothic"/>
      <family val="2"/>
      <scheme val="minor"/>
    </font>
    <font>
      <b/>
      <sz val="9"/>
      <color rgb="FFFF0000"/>
      <name val="Yu Gothic"/>
      <family val="3"/>
      <charset val="128"/>
      <scheme val="minor"/>
    </font>
    <font>
      <b/>
      <sz val="12"/>
      <color theme="1"/>
      <name val="Yu Gothic"/>
      <family val="3"/>
      <charset val="128"/>
      <scheme val="minor"/>
    </font>
  </fonts>
  <fills count="4">
    <fill>
      <patternFill patternType="none"/>
    </fill>
    <fill>
      <patternFill patternType="gray125"/>
    </fill>
    <fill>
      <patternFill patternType="solid">
        <fgColor theme="0" tint="-0.14999847407452621"/>
        <bgColor indexed="64"/>
      </patternFill>
    </fill>
    <fill>
      <patternFill patternType="solid">
        <fgColor rgb="FFCCFFCC"/>
        <bgColor indexed="64"/>
      </patternFill>
    </fill>
  </fills>
  <borders count="18">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s>
  <cellStyleXfs count="3">
    <xf numFmtId="0" fontId="0" fillId="0" borderId="0"/>
    <xf numFmtId="38" fontId="6" fillId="0" borderId="0" applyFont="0" applyFill="0" applyBorder="0" applyAlignment="0" applyProtection="0">
      <alignment vertical="center"/>
    </xf>
    <xf numFmtId="0" fontId="10" fillId="0" borderId="0" applyNumberFormat="0" applyFill="0" applyBorder="0" applyAlignment="0" applyProtection="0"/>
  </cellStyleXfs>
  <cellXfs count="74">
    <xf numFmtId="0" fontId="0" fillId="0" borderId="0" xfId="0"/>
    <xf numFmtId="0" fontId="0" fillId="0" borderId="0" xfId="0" applyAlignment="1">
      <alignment horizontal="left" vertical="center"/>
    </xf>
    <xf numFmtId="0" fontId="0" fillId="0" borderId="0" xfId="0" applyAlignment="1">
      <alignment horizontal="center" vertical="center"/>
    </xf>
    <xf numFmtId="0" fontId="2" fillId="0" borderId="0" xfId="0" applyFont="1" applyAlignment="1">
      <alignment horizontal="left" vertical="center"/>
    </xf>
    <xf numFmtId="0" fontId="5" fillId="0" borderId="0" xfId="0" applyFont="1" applyAlignment="1">
      <alignment horizontal="left" vertical="center"/>
    </xf>
    <xf numFmtId="0" fontId="4" fillId="0" borderId="7" xfId="0" applyFont="1" applyBorder="1" applyAlignment="1">
      <alignment horizontal="left" vertical="center"/>
    </xf>
    <xf numFmtId="0" fontId="3" fillId="0" borderId="0" xfId="0" applyFont="1" applyAlignment="1">
      <alignment horizontal="left" vertical="center"/>
    </xf>
    <xf numFmtId="38" fontId="0" fillId="0" borderId="0" xfId="1" applyFont="1" applyAlignment="1"/>
    <xf numFmtId="38" fontId="0" fillId="0" borderId="0" xfId="1" applyFont="1" applyAlignment="1">
      <alignment horizontal="right" vertical="center"/>
    </xf>
    <xf numFmtId="0" fontId="0" fillId="0" borderId="12" xfId="0" applyBorder="1"/>
    <xf numFmtId="0" fontId="0" fillId="0" borderId="11" xfId="0" applyBorder="1"/>
    <xf numFmtId="0" fontId="0" fillId="0" borderId="13" xfId="0" applyBorder="1"/>
    <xf numFmtId="0" fontId="0" fillId="0" borderId="7" xfId="0" applyBorder="1"/>
    <xf numFmtId="0" fontId="0" fillId="0" borderId="14" xfId="0" applyBorder="1"/>
    <xf numFmtId="0" fontId="0" fillId="0" borderId="15" xfId="0" applyBorder="1"/>
    <xf numFmtId="0" fontId="0" fillId="0" borderId="16" xfId="0" applyBorder="1"/>
    <xf numFmtId="0" fontId="0" fillId="0" borderId="17" xfId="0" applyBorder="1"/>
    <xf numFmtId="0" fontId="8" fillId="0" borderId="16" xfId="0" applyFont="1" applyBorder="1" applyAlignment="1">
      <alignment horizontal="left" vertical="center"/>
    </xf>
    <xf numFmtId="0" fontId="0" fillId="0" borderId="0" xfId="0" applyAlignment="1">
      <alignment horizontal="left"/>
    </xf>
    <xf numFmtId="0" fontId="8" fillId="0" borderId="16" xfId="0" applyFont="1" applyBorder="1" applyAlignment="1">
      <alignment vertical="center"/>
    </xf>
    <xf numFmtId="0" fontId="13" fillId="0" borderId="0" xfId="0" applyFont="1"/>
    <xf numFmtId="0" fontId="15" fillId="0" borderId="11" xfId="0" applyFont="1" applyBorder="1"/>
    <xf numFmtId="0" fontId="15" fillId="0" borderId="0" xfId="0" applyFont="1"/>
    <xf numFmtId="0" fontId="14" fillId="0" borderId="0" xfId="0" applyFont="1"/>
    <xf numFmtId="0" fontId="13" fillId="0" borderId="0" xfId="0" applyFont="1" applyAlignment="1">
      <alignment vertical="center"/>
    </xf>
    <xf numFmtId="0" fontId="14" fillId="0" borderId="0" xfId="0" applyFont="1" applyAlignment="1">
      <alignment vertical="center"/>
    </xf>
    <xf numFmtId="0" fontId="0" fillId="3" borderId="5" xfId="0" applyFill="1" applyBorder="1" applyAlignment="1">
      <alignment horizontal="center" vertical="center"/>
    </xf>
    <xf numFmtId="0" fontId="9" fillId="3" borderId="5" xfId="0" applyFont="1" applyFill="1" applyBorder="1" applyAlignment="1">
      <alignment horizontal="center" vertical="center"/>
    </xf>
    <xf numFmtId="0" fontId="14" fillId="0" borderId="0" xfId="0" applyFont="1" applyAlignment="1">
      <alignment horizontal="right"/>
    </xf>
    <xf numFmtId="0" fontId="16" fillId="0" borderId="0" xfId="0" applyFont="1" applyAlignment="1">
      <alignment horizontal="center"/>
    </xf>
    <xf numFmtId="0" fontId="7" fillId="3" borderId="4"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176" fontId="7" fillId="0" borderId="8" xfId="0" applyNumberFormat="1" applyFont="1" applyBorder="1" applyAlignment="1">
      <alignment horizontal="right" vertical="center"/>
    </xf>
    <xf numFmtId="0" fontId="7" fillId="0" borderId="9" xfId="0" applyFont="1" applyBorder="1" applyAlignment="1">
      <alignment horizontal="right" vertical="center"/>
    </xf>
    <xf numFmtId="0" fontId="7" fillId="0" borderId="10" xfId="0" applyFont="1" applyBorder="1" applyAlignment="1">
      <alignment horizontal="right" vertical="center"/>
    </xf>
    <xf numFmtId="0" fontId="8" fillId="0" borderId="16" xfId="0" applyFont="1" applyBorder="1" applyAlignment="1">
      <alignment horizontal="left" vertical="top" wrapText="1"/>
    </xf>
    <xf numFmtId="0" fontId="8" fillId="0" borderId="16" xfId="0" applyFont="1" applyBorder="1" applyAlignment="1">
      <alignment horizontal="left" vertical="top"/>
    </xf>
    <xf numFmtId="0" fontId="8" fillId="0" borderId="17" xfId="0" applyFont="1" applyBorder="1" applyAlignment="1">
      <alignment horizontal="left" vertical="top"/>
    </xf>
    <xf numFmtId="0" fontId="0" fillId="3" borderId="4" xfId="0" applyFill="1" applyBorder="1" applyAlignment="1">
      <alignment horizontal="left" vertical="center" shrinkToFit="1"/>
    </xf>
    <xf numFmtId="0" fontId="0" fillId="3" borderId="5" xfId="0" applyFill="1" applyBorder="1" applyAlignment="1">
      <alignment horizontal="left" vertical="center" shrinkToFit="1"/>
    </xf>
    <xf numFmtId="0" fontId="0" fillId="3" borderId="6" xfId="0" applyFill="1" applyBorder="1" applyAlignment="1">
      <alignment horizontal="left" vertical="center" shrinkToFit="1"/>
    </xf>
    <xf numFmtId="38" fontId="9" fillId="2" borderId="1" xfId="1" applyFont="1" applyFill="1" applyBorder="1" applyAlignment="1">
      <alignment horizontal="right" vertical="center"/>
    </xf>
    <xf numFmtId="38" fontId="9" fillId="2" borderId="2" xfId="1" applyFont="1" applyFill="1" applyBorder="1" applyAlignment="1">
      <alignment horizontal="right" vertical="center"/>
    </xf>
    <xf numFmtId="38" fontId="9" fillId="2" borderId="3" xfId="1" applyFont="1" applyFill="1" applyBorder="1" applyAlignment="1">
      <alignment horizontal="right" vertical="center"/>
    </xf>
    <xf numFmtId="0" fontId="8" fillId="0" borderId="16" xfId="0" applyFont="1" applyBorder="1" applyAlignment="1">
      <alignment horizontal="left" vertical="center" wrapText="1"/>
    </xf>
    <xf numFmtId="0" fontId="3" fillId="0" borderId="16" xfId="0" applyFont="1" applyBorder="1" applyAlignment="1">
      <alignment horizontal="left" vertical="center"/>
    </xf>
    <xf numFmtId="38" fontId="0" fillId="0" borderId="16" xfId="1" applyFont="1" applyBorder="1" applyAlignment="1">
      <alignment horizontal="left"/>
    </xf>
    <xf numFmtId="38" fontId="9" fillId="0" borderId="12" xfId="1" applyFont="1" applyBorder="1" applyAlignment="1">
      <alignment horizontal="right" vertical="center" wrapText="1"/>
    </xf>
    <xf numFmtId="38" fontId="9" fillId="0" borderId="11" xfId="1" applyFont="1" applyBorder="1" applyAlignment="1">
      <alignment horizontal="right" vertical="center" wrapText="1"/>
    </xf>
    <xf numFmtId="38" fontId="9" fillId="0" borderId="13" xfId="1" applyFont="1" applyBorder="1" applyAlignment="1">
      <alignment horizontal="right" vertical="center" wrapText="1"/>
    </xf>
    <xf numFmtId="38" fontId="0" fillId="0" borderId="7" xfId="1" applyFont="1" applyBorder="1" applyAlignment="1">
      <alignment horizontal="right"/>
    </xf>
    <xf numFmtId="38" fontId="0" fillId="0" borderId="0" xfId="1" applyFont="1" applyBorder="1" applyAlignment="1">
      <alignment horizontal="right"/>
    </xf>
    <xf numFmtId="38" fontId="0" fillId="0" borderId="14" xfId="1" applyFont="1" applyBorder="1" applyAlignment="1">
      <alignment horizontal="right"/>
    </xf>
    <xf numFmtId="0" fontId="0" fillId="3" borderId="4" xfId="0" applyFill="1" applyBorder="1" applyAlignment="1">
      <alignment horizontal="center" vertical="center" wrapText="1"/>
    </xf>
    <xf numFmtId="0" fontId="0" fillId="3" borderId="5" xfId="0" applyFill="1" applyBorder="1" applyAlignment="1">
      <alignment horizontal="center" vertical="center"/>
    </xf>
    <xf numFmtId="0" fontId="0" fillId="3" borderId="6" xfId="0" applyFill="1" applyBorder="1" applyAlignment="1">
      <alignment horizontal="center" vertical="center"/>
    </xf>
    <xf numFmtId="176" fontId="0" fillId="0" borderId="1" xfId="0" applyNumberFormat="1" applyBorder="1" applyAlignment="1" applyProtection="1">
      <alignment horizontal="right" vertical="center"/>
      <protection locked="0"/>
    </xf>
    <xf numFmtId="176" fontId="0" fillId="0" borderId="2" xfId="0" applyNumberFormat="1" applyBorder="1" applyAlignment="1" applyProtection="1">
      <alignment horizontal="right" vertical="center"/>
      <protection locked="0"/>
    </xf>
    <xf numFmtId="176" fontId="0" fillId="0" borderId="3" xfId="0" applyNumberFormat="1" applyBorder="1" applyAlignment="1" applyProtection="1">
      <alignment horizontal="right" vertical="center"/>
      <protection locked="0"/>
    </xf>
    <xf numFmtId="0" fontId="3" fillId="0" borderId="16" xfId="0" applyFont="1" applyBorder="1" applyAlignment="1">
      <alignment horizontal="left" vertical="center" wrapText="1"/>
    </xf>
    <xf numFmtId="0" fontId="11" fillId="0" borderId="0" xfId="2" applyFont="1" applyAlignment="1">
      <alignment horizontal="left" vertical="top" wrapText="1"/>
    </xf>
    <xf numFmtId="0" fontId="0" fillId="3" borderId="4" xfId="0" applyFill="1" applyBorder="1" applyAlignment="1">
      <alignment horizontal="center" vertical="center"/>
    </xf>
    <xf numFmtId="0" fontId="9" fillId="3" borderId="4" xfId="0" applyFont="1" applyFill="1" applyBorder="1" applyAlignment="1">
      <alignment horizontal="center" vertical="center" wrapText="1"/>
    </xf>
    <xf numFmtId="0" fontId="9" fillId="3" borderId="5" xfId="0" applyFont="1" applyFill="1" applyBorder="1" applyAlignment="1">
      <alignment horizontal="center" vertical="center"/>
    </xf>
    <xf numFmtId="0" fontId="9" fillId="3" borderId="6" xfId="0" applyFont="1" applyFill="1" applyBorder="1" applyAlignment="1">
      <alignment horizontal="center" vertical="center"/>
    </xf>
    <xf numFmtId="176" fontId="0" fillId="2" borderId="1" xfId="0" applyNumberFormat="1" applyFill="1" applyBorder="1" applyAlignment="1">
      <alignment horizontal="right" vertical="center"/>
    </xf>
    <xf numFmtId="176" fontId="0" fillId="2" borderId="2" xfId="0" applyNumberFormat="1" applyFill="1" applyBorder="1" applyAlignment="1">
      <alignment horizontal="right" vertical="center"/>
    </xf>
    <xf numFmtId="176" fontId="0" fillId="2" borderId="3" xfId="0" applyNumberFormat="1" applyFill="1" applyBorder="1" applyAlignment="1">
      <alignment horizontal="right" vertical="center"/>
    </xf>
    <xf numFmtId="0" fontId="0" fillId="0" borderId="1" xfId="0"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3" fillId="0" borderId="0" xfId="0" applyFont="1" applyAlignment="1">
      <alignment horizontal="left" vertical="center" wrapText="1"/>
    </xf>
    <xf numFmtId="0" fontId="3" fillId="0" borderId="0" xfId="0" applyFont="1" applyAlignment="1">
      <alignment horizontal="left" vertical="center"/>
    </xf>
  </cellXfs>
  <cellStyles count="3">
    <cellStyle name="ハイパーリンク" xfId="2" builtinId="8"/>
    <cellStyle name="桁区切り" xfId="1" builtinId="6"/>
    <cellStyle name="標準" xfId="0" builtinId="0"/>
  </cellStyles>
  <dxfs count="5">
    <dxf>
      <font>
        <color theme="0"/>
      </font>
    </dxf>
    <dxf>
      <font>
        <color theme="0" tint="-0.14996795556505021"/>
      </font>
    </dxf>
    <dxf>
      <font>
        <color theme="0"/>
      </font>
    </dxf>
    <dxf>
      <font>
        <color theme="0" tint="-0.14996795556505021"/>
      </font>
    </dxf>
    <dxf>
      <font>
        <color theme="0" tint="-0.14996795556505021"/>
      </font>
    </dxf>
  </dxfs>
  <tableStyles count="0" defaultTableStyle="TableStyleMedium2" defaultPivotStyle="PivotStyleLight16"/>
  <colors>
    <mruColors>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kddikenpo.or.jp/shikumi/yakuwari/hokenryou/"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6"/>
  <sheetViews>
    <sheetView showGridLines="0" tabSelected="1" zoomScaleNormal="100" workbookViewId="0">
      <selection activeCell="L25" sqref="L25"/>
    </sheetView>
  </sheetViews>
  <sheetFormatPr defaultRowHeight="18"/>
  <cols>
    <col min="1" max="1" width="21" customWidth="1"/>
    <col min="2" max="2" width="2.09765625" customWidth="1"/>
    <col min="7" max="7" width="13.09765625" customWidth="1"/>
    <col min="8" max="8" width="3.19921875" bestFit="1" customWidth="1"/>
    <col min="9" max="9" width="2.09765625" customWidth="1"/>
  </cols>
  <sheetData>
    <row r="1" spans="1:9">
      <c r="I1" s="28" t="s">
        <v>38</v>
      </c>
    </row>
    <row r="2" spans="1:9" ht="19.8">
      <c r="A2" s="29" t="s">
        <v>37</v>
      </c>
      <c r="B2" s="29"/>
      <c r="C2" s="29"/>
      <c r="D2" s="29"/>
      <c r="E2" s="29"/>
      <c r="F2" s="29"/>
      <c r="G2" s="29"/>
      <c r="H2" s="29"/>
      <c r="I2" s="29"/>
    </row>
    <row r="4" spans="1:9">
      <c r="A4" s="23" t="s">
        <v>0</v>
      </c>
    </row>
    <row r="5" spans="1:9">
      <c r="A5" s="24" t="s">
        <v>1</v>
      </c>
      <c r="E5" s="4"/>
    </row>
    <row r="6" spans="1:9">
      <c r="A6" s="24" t="s">
        <v>2</v>
      </c>
    </row>
    <row r="7" spans="1:9">
      <c r="A7" s="25" t="s">
        <v>3</v>
      </c>
    </row>
    <row r="8" spans="1:9">
      <c r="A8" s="24" t="s">
        <v>4</v>
      </c>
    </row>
    <row r="9" spans="1:9">
      <c r="A9" s="24" t="s">
        <v>5</v>
      </c>
    </row>
    <row r="10" spans="1:9">
      <c r="A10" s="24" t="s">
        <v>6</v>
      </c>
    </row>
    <row r="11" spans="1:9">
      <c r="A11" s="54" t="s">
        <v>7</v>
      </c>
      <c r="B11" s="9"/>
      <c r="C11" s="21" t="s">
        <v>8</v>
      </c>
      <c r="D11" s="10"/>
      <c r="E11" s="10"/>
      <c r="F11" s="10"/>
      <c r="G11" s="10"/>
      <c r="H11" s="10"/>
      <c r="I11" s="11"/>
    </row>
    <row r="12" spans="1:9">
      <c r="A12" s="55"/>
      <c r="B12" s="12"/>
      <c r="C12" s="57"/>
      <c r="D12" s="58"/>
      <c r="E12" s="59"/>
      <c r="F12" t="s">
        <v>9</v>
      </c>
      <c r="G12" s="20"/>
      <c r="I12" s="13"/>
    </row>
    <row r="13" spans="1:9">
      <c r="A13" s="56"/>
      <c r="B13" s="14"/>
      <c r="C13" s="17" t="s">
        <v>10</v>
      </c>
      <c r="D13" s="15"/>
      <c r="E13" s="15"/>
      <c r="F13" s="15"/>
      <c r="G13" s="15"/>
      <c r="H13" s="15"/>
      <c r="I13" s="16"/>
    </row>
    <row r="14" spans="1:9">
      <c r="A14" s="63" t="s">
        <v>11</v>
      </c>
      <c r="B14" s="9"/>
      <c r="C14" s="10"/>
      <c r="D14" s="10"/>
      <c r="E14" s="10"/>
      <c r="F14" s="10"/>
      <c r="G14" s="10"/>
      <c r="H14" s="10"/>
      <c r="I14" s="11"/>
    </row>
    <row r="15" spans="1:9">
      <c r="A15" s="64"/>
      <c r="B15" s="12"/>
      <c r="C15" s="66">
        <f>C12*0.3</f>
        <v>0</v>
      </c>
      <c r="D15" s="67"/>
      <c r="E15" s="68"/>
      <c r="F15" t="s">
        <v>12</v>
      </c>
      <c r="I15" s="13"/>
    </row>
    <row r="16" spans="1:9" ht="31.95" customHeight="1">
      <c r="A16" s="65"/>
      <c r="B16" s="14"/>
      <c r="C16" s="36" t="s">
        <v>13</v>
      </c>
      <c r="D16" s="37"/>
      <c r="E16" s="37"/>
      <c r="F16" s="37"/>
      <c r="G16" s="37"/>
      <c r="H16" s="37"/>
      <c r="I16" s="38"/>
    </row>
    <row r="17" spans="1:9" ht="25.2" customHeight="1">
      <c r="A17" s="62" t="s">
        <v>14</v>
      </c>
      <c r="B17" s="2"/>
      <c r="C17" s="22" t="s">
        <v>15</v>
      </c>
      <c r="I17" s="11"/>
    </row>
    <row r="18" spans="1:9" ht="25.2" customHeight="1">
      <c r="A18" s="55"/>
      <c r="B18" s="2"/>
      <c r="C18" s="69"/>
      <c r="D18" s="70"/>
      <c r="E18" s="70"/>
      <c r="F18" s="70"/>
      <c r="G18" s="71"/>
      <c r="H18" s="5" t="s">
        <v>17</v>
      </c>
      <c r="I18" s="13"/>
    </row>
    <row r="19" spans="1:9" ht="78.599999999999994" customHeight="1">
      <c r="A19" s="55"/>
      <c r="B19" s="2"/>
      <c r="C19" s="72" t="s">
        <v>18</v>
      </c>
      <c r="D19" s="73"/>
      <c r="E19" s="73"/>
      <c r="F19" s="73"/>
      <c r="G19" s="73"/>
      <c r="H19" s="3"/>
      <c r="I19" s="13"/>
    </row>
    <row r="20" spans="1:9" ht="18.600000000000001" customHeight="1">
      <c r="A20" s="55"/>
      <c r="B20" s="2"/>
      <c r="C20" s="61" t="s">
        <v>19</v>
      </c>
      <c r="D20" s="61"/>
      <c r="E20" s="61"/>
      <c r="F20" s="61"/>
      <c r="G20" s="61"/>
      <c r="H20" s="3"/>
      <c r="I20" s="13"/>
    </row>
    <row r="21" spans="1:9" hidden="1">
      <c r="A21" s="26" t="s">
        <v>20</v>
      </c>
      <c r="B21" s="2"/>
      <c r="C21" s="48" t="e">
        <f>VLOOKUP(C18,テーブル!A1:C5,3,FALSE)</f>
        <v>#N/A</v>
      </c>
      <c r="D21" s="49"/>
      <c r="E21" s="50"/>
      <c r="F21" s="6"/>
      <c r="G21" s="6"/>
      <c r="H21" s="3"/>
    </row>
    <row r="22" spans="1:9">
      <c r="A22" s="39" t="s">
        <v>21</v>
      </c>
      <c r="B22" s="9"/>
      <c r="C22" s="10"/>
      <c r="D22" s="10"/>
      <c r="E22" s="10"/>
      <c r="F22" s="10"/>
      <c r="G22" s="10"/>
      <c r="H22" s="10"/>
      <c r="I22" s="11"/>
    </row>
    <row r="23" spans="1:9" ht="18" hidden="1" customHeight="1">
      <c r="A23" s="40"/>
      <c r="B23" s="12"/>
      <c r="C23" s="42" t="e">
        <f>IF(C21&gt;0,ROUND(VLOOKUP(高額療養費・付加給付金自動計算ツール!C18,テーブル!A1:C5,2,FALSE) + (高額療養費・付加給付金自動計算ツール!C12 - C21) * 0.01, 0),ROUND(VLOOKUP(高額療養費・付加給付金自動計算ツール!C18,テーブル!A1:C5,2,FALSE), 0))</f>
        <v>#N/A</v>
      </c>
      <c r="D23" s="43"/>
      <c r="E23" s="44"/>
      <c r="F23" t="s">
        <v>22</v>
      </c>
      <c r="I23" s="13"/>
    </row>
    <row r="24" spans="1:9">
      <c r="A24" s="40"/>
      <c r="B24" s="12"/>
      <c r="C24" s="42" t="e">
        <f>IF(C15&gt;C23,C23,C15)</f>
        <v>#N/A</v>
      </c>
      <c r="D24" s="43"/>
      <c r="E24" s="44"/>
      <c r="F24" t="s">
        <v>22</v>
      </c>
      <c r="I24" s="13"/>
    </row>
    <row r="25" spans="1:9" ht="33" customHeight="1">
      <c r="A25" s="41"/>
      <c r="B25" s="14"/>
      <c r="C25" s="45" t="s">
        <v>23</v>
      </c>
      <c r="D25" s="46"/>
      <c r="E25" s="46"/>
      <c r="F25" s="46"/>
      <c r="G25" s="46"/>
      <c r="H25" s="15"/>
      <c r="I25" s="16"/>
    </row>
    <row r="26" spans="1:9" ht="18.600000000000001" thickBot="1">
      <c r="A26" s="30" t="s">
        <v>24</v>
      </c>
      <c r="B26" s="9"/>
      <c r="C26" s="10"/>
      <c r="D26" s="10"/>
      <c r="E26" s="10"/>
      <c r="F26" s="10"/>
      <c r="G26" s="10"/>
      <c r="H26" s="10"/>
      <c r="I26" s="11"/>
    </row>
    <row r="27" spans="1:9" ht="18.600000000000001" thickBot="1">
      <c r="A27" s="31"/>
      <c r="B27" s="12"/>
      <c r="C27" s="33" t="e">
        <f>MAX(0,C15-C23)</f>
        <v>#N/A</v>
      </c>
      <c r="D27" s="34"/>
      <c r="E27" s="35"/>
      <c r="F27" s="18" t="s">
        <v>25</v>
      </c>
      <c r="I27" s="13"/>
    </row>
    <row r="28" spans="1:9">
      <c r="A28" s="32"/>
      <c r="B28" s="14"/>
      <c r="C28" s="47"/>
      <c r="D28" s="47"/>
      <c r="E28" s="47"/>
      <c r="F28" s="15"/>
      <c r="G28" s="15"/>
      <c r="H28" s="15"/>
      <c r="I28" s="16"/>
    </row>
    <row r="29" spans="1:9" hidden="1">
      <c r="A29" s="27" t="s">
        <v>26</v>
      </c>
      <c r="C29" s="51" t="e">
        <f>VLOOKUP(C18,テーブル!A1:E5,5,FALSE)</f>
        <v>#N/A</v>
      </c>
      <c r="D29" s="52"/>
      <c r="E29" s="53"/>
    </row>
    <row r="30" spans="1:9">
      <c r="A30" s="39" t="s">
        <v>27</v>
      </c>
      <c r="B30" s="9"/>
      <c r="C30" s="10"/>
      <c r="D30" s="10"/>
      <c r="E30" s="10"/>
      <c r="F30" s="10"/>
      <c r="G30" s="10"/>
      <c r="H30" s="10"/>
      <c r="I30" s="11"/>
    </row>
    <row r="31" spans="1:9" hidden="1">
      <c r="A31" s="40"/>
      <c r="B31" s="12"/>
      <c r="C31" s="42" t="e">
        <f>IF(C29&gt;0,ROUND(VLOOKUP(高額療養費・付加給付金自動計算ツール!C18,テーブル!A1:E5,4,FALSE) + (高額療養費・付加給付金自動計算ツール!C12 - C29)*0.01, 0),ROUND(VLOOKUP(高額療養費・付加給付金自動計算ツール!C18,テーブル!A1:E5,4,FALSE), 0))</f>
        <v>#N/A</v>
      </c>
      <c r="D31" s="43"/>
      <c r="E31" s="44"/>
      <c r="F31" t="s">
        <v>28</v>
      </c>
      <c r="I31" s="13"/>
    </row>
    <row r="32" spans="1:9">
      <c r="A32" s="40"/>
      <c r="B32" s="12"/>
      <c r="C32" s="42" t="e">
        <f>IF(C31&lt;=25000, 25000, IF(C24&gt;C31, C31, C24))</f>
        <v>#N/A</v>
      </c>
      <c r="D32" s="43"/>
      <c r="E32" s="44"/>
      <c r="F32" t="s">
        <v>28</v>
      </c>
      <c r="I32" s="13"/>
    </row>
    <row r="33" spans="1:9" ht="40.950000000000003" customHeight="1">
      <c r="A33" s="41"/>
      <c r="B33" s="14"/>
      <c r="C33" s="60" t="s">
        <v>36</v>
      </c>
      <c r="D33" s="60"/>
      <c r="E33" s="60"/>
      <c r="F33" s="60"/>
      <c r="G33" s="60"/>
      <c r="H33" s="15"/>
      <c r="I33" s="16"/>
    </row>
    <row r="34" spans="1:9" ht="18.600000000000001" thickBot="1">
      <c r="A34" s="30" t="s">
        <v>29</v>
      </c>
      <c r="B34" s="9"/>
      <c r="C34" s="10"/>
      <c r="D34" s="10"/>
      <c r="E34" s="10"/>
      <c r="F34" s="10"/>
      <c r="G34" s="10"/>
      <c r="H34" s="10"/>
      <c r="I34" s="11"/>
    </row>
    <row r="35" spans="1:9" ht="18.600000000000001" thickBot="1">
      <c r="A35" s="31"/>
      <c r="B35" s="12"/>
      <c r="C35" s="33" t="e">
        <f>MAX(0, ROUNDDOWN((C24 - C32)/1000, 0)*1000)</f>
        <v>#N/A</v>
      </c>
      <c r="D35" s="34"/>
      <c r="E35" s="35"/>
      <c r="F35" t="s">
        <v>30</v>
      </c>
      <c r="I35" s="13"/>
    </row>
    <row r="36" spans="1:9">
      <c r="A36" s="32"/>
      <c r="B36" s="14"/>
      <c r="C36" s="19" t="s">
        <v>31</v>
      </c>
      <c r="D36" s="15"/>
      <c r="E36" s="15"/>
      <c r="F36" s="15"/>
      <c r="G36" s="15"/>
      <c r="H36" s="15"/>
      <c r="I36" s="16"/>
    </row>
  </sheetData>
  <sheetProtection algorithmName="SHA-512" hashValue="vKXPFqxglaX3ASLuUdibzAxNBmz7usfKPTz15CJxusT3evLVaRW0C4CWc0DsiJVrGsI23mKepBRf/k801d931Q==" saltValue="Jeu0KLOswfbY7bk5rVOJvw==" spinCount="100000" sheet="1" objects="1" scenarios="1"/>
  <mergeCells count="25">
    <mergeCell ref="A11:A13"/>
    <mergeCell ref="C12:E12"/>
    <mergeCell ref="C33:G33"/>
    <mergeCell ref="C20:G20"/>
    <mergeCell ref="A17:A20"/>
    <mergeCell ref="A14:A16"/>
    <mergeCell ref="C15:E15"/>
    <mergeCell ref="C18:G18"/>
    <mergeCell ref="C19:G19"/>
    <mergeCell ref="A2:I2"/>
    <mergeCell ref="A34:A36"/>
    <mergeCell ref="C35:E35"/>
    <mergeCell ref="C16:I16"/>
    <mergeCell ref="A26:A28"/>
    <mergeCell ref="C27:E27"/>
    <mergeCell ref="A30:A33"/>
    <mergeCell ref="C31:E31"/>
    <mergeCell ref="C25:G25"/>
    <mergeCell ref="C28:E28"/>
    <mergeCell ref="A22:A25"/>
    <mergeCell ref="C23:E23"/>
    <mergeCell ref="C21:E21"/>
    <mergeCell ref="C29:E29"/>
    <mergeCell ref="C24:E24"/>
    <mergeCell ref="C32:E32"/>
  </mergeCells>
  <phoneticPr fontId="1"/>
  <conditionalFormatting sqref="C15:E15">
    <cfRule type="cellIs" dxfId="4" priority="5" operator="equal">
      <formula>0</formula>
    </cfRule>
  </conditionalFormatting>
  <conditionalFormatting sqref="C24:E24">
    <cfRule type="expression" dxfId="3" priority="4">
      <formula>ISERROR(C24)</formula>
    </cfRule>
  </conditionalFormatting>
  <conditionalFormatting sqref="C27:E27">
    <cfRule type="expression" dxfId="2" priority="3">
      <formula>ISERROR(C27)</formula>
    </cfRule>
  </conditionalFormatting>
  <conditionalFormatting sqref="C32:E32">
    <cfRule type="expression" dxfId="1" priority="2">
      <formula>ISERROR(C32)</formula>
    </cfRule>
  </conditionalFormatting>
  <conditionalFormatting sqref="C35:E35">
    <cfRule type="expression" dxfId="0" priority="1">
      <formula>ISERROR(C35)</formula>
    </cfRule>
  </conditionalFormatting>
  <hyperlinks>
    <hyperlink ref="C20" r:id="rId1" display="https://www.kddikenpo.or.jp/shikumi/yakuwari/hokenryou/" xr:uid="{D9439AA4-A2A2-4FE7-B1FF-8EB892656DBA}"/>
  </hyperlinks>
  <pageMargins left="0.70866141732283472" right="0.70866141732283472" top="0.74803149606299213" bottom="0.74803149606299213" header="0.31496062992125984" footer="0.31496062992125984"/>
  <pageSetup paperSize="9" orientation="portrait" verticalDpi="0" r:id="rId2"/>
  <extLst>
    <ext xmlns:x14="http://schemas.microsoft.com/office/spreadsheetml/2009/9/main" uri="{CCE6A557-97BC-4b89-ADB6-D9C93CAAB3DF}">
      <x14:dataValidations xmlns:xm="http://schemas.microsoft.com/office/excel/2006/main" count="1">
        <x14:dataValidation type="list" allowBlank="1" showInputMessage="1" showErrorMessage="1" xr:uid="{03C0F688-F22D-4A27-B0E5-01A4AA354305}">
          <x14:formula1>
            <xm:f>テーブル!$A$1:$A$5</xm:f>
          </x14:formula1>
          <xm:sqref>C18:G18</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9A1DB4-8749-4C7D-B933-FCC5C9B71024}">
  <dimension ref="A1:E5"/>
  <sheetViews>
    <sheetView workbookViewId="0">
      <selection activeCell="C12" sqref="C12"/>
    </sheetView>
  </sheetViews>
  <sheetFormatPr defaultRowHeight="18"/>
  <cols>
    <col min="1" max="1" width="36.19921875" bestFit="1" customWidth="1"/>
    <col min="2" max="2" width="21.09765625" style="7" customWidth="1"/>
    <col min="3" max="3" width="8.69921875" style="7"/>
    <col min="4" max="5" width="8.69921875" style="8"/>
  </cols>
  <sheetData>
    <row r="1" spans="1:5">
      <c r="A1" s="1" t="s">
        <v>32</v>
      </c>
      <c r="B1" s="7">
        <v>252600</v>
      </c>
      <c r="C1" s="7">
        <v>842000</v>
      </c>
      <c r="D1" s="8">
        <v>25000</v>
      </c>
      <c r="E1" s="8">
        <v>500000</v>
      </c>
    </row>
    <row r="2" spans="1:5">
      <c r="A2" s="1" t="s">
        <v>33</v>
      </c>
      <c r="B2" s="7">
        <v>167400</v>
      </c>
      <c r="C2" s="7">
        <v>558000</v>
      </c>
      <c r="D2" s="8">
        <v>25000</v>
      </c>
      <c r="E2" s="8">
        <v>500000</v>
      </c>
    </row>
    <row r="3" spans="1:5">
      <c r="A3" s="1" t="s">
        <v>16</v>
      </c>
      <c r="B3" s="7">
        <v>80100</v>
      </c>
      <c r="C3" s="7">
        <v>267000</v>
      </c>
      <c r="D3" s="8">
        <v>25000</v>
      </c>
      <c r="E3" s="8">
        <v>267000</v>
      </c>
    </row>
    <row r="4" spans="1:5">
      <c r="A4" s="1" t="s">
        <v>34</v>
      </c>
      <c r="B4" s="7">
        <v>57600</v>
      </c>
      <c r="C4" s="7">
        <v>0</v>
      </c>
      <c r="D4" s="8">
        <v>25000</v>
      </c>
      <c r="E4" s="8">
        <v>0</v>
      </c>
    </row>
    <row r="5" spans="1:5">
      <c r="A5" s="1" t="s">
        <v>35</v>
      </c>
      <c r="B5" s="7">
        <v>35400</v>
      </c>
      <c r="C5" s="7">
        <v>0</v>
      </c>
      <c r="D5" s="8">
        <v>25000</v>
      </c>
      <c r="E5" s="8">
        <v>0</v>
      </c>
    </row>
  </sheetData>
  <sheetProtection algorithmName="SHA-512" hashValue="Zd71hwwRMOsRKEn+mPC1jvDcgoUv7Klyh2+G2AM/2JGt8RXV6mhqkiUJAE5Fn0bKL8S0UMae/FLgkJp1aeha7w==" saltValue="io7TKLBcnmHwX4UAHhXbkg==" spinCount="100000" sheet="1" objects="1" scenarios="1"/>
  <phoneticPr fontId="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8A5212432FC0D4DA3F543EE0F3A26FB" ma:contentTypeVersion="15" ma:contentTypeDescription="新しいドキュメントを作成します。" ma:contentTypeScope="" ma:versionID="97c3a549a7d0fca49a8c95b04f0e4870">
  <xsd:schema xmlns:xsd="http://www.w3.org/2001/XMLSchema" xmlns:xs="http://www.w3.org/2001/XMLSchema" xmlns:p="http://schemas.microsoft.com/office/2006/metadata/properties" xmlns:ns1="http://schemas.microsoft.com/sharepoint/v3" xmlns:ns2="bcd81098-893e-461c-adb8-bea5c622e08a" xmlns:ns3="7ff7f512-c19f-410b-9eb4-fb6a9f63d2c5" targetNamespace="http://schemas.microsoft.com/office/2006/metadata/properties" ma:root="true" ma:fieldsID="667f5502598b3c7c3ce52b0eb8bfa512" ns1:_="" ns2:_="" ns3:_="">
    <xsd:import namespace="http://schemas.microsoft.com/sharepoint/v3"/>
    <xsd:import namespace="bcd81098-893e-461c-adb8-bea5c622e08a"/>
    <xsd:import namespace="7ff7f512-c19f-410b-9eb4-fb6a9f63d2c5"/>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SearchProperties" minOccurs="0"/>
                <xsd:element ref="ns2:MediaServiceDateTaken" minOccurs="0"/>
                <xsd:element ref="ns2:MediaServiceLocatio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統合コンプライアンス ポリシーのプロパティ" ma:hidden="true" ma:internalName="_ip_UnifiedCompliancePolicyProperties">
      <xsd:simpleType>
        <xsd:restriction base="dms:Note"/>
      </xsd:simpleType>
    </xsd:element>
    <xsd:element name="_ip_UnifiedCompliancePolicyUIAction" ma:index="22" nillable="true" ma:displayName="統合コンプライアンス ポリシーの UI アクション"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cd81098-893e-461c-adb8-bea5c622e0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9339dfd0-b53b-470a-a1af-2eb893bacac6"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ff7f512-c19f-410b-9eb4-fb6a9f63d2c5"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102a4dd6-4e58-4b21-82d9-6a7a628ff729}" ma:internalName="TaxCatchAll" ma:showField="CatchAllData" ma:web="7ff7f512-c19f-410b-9eb4-fb6a9f63d2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bcd81098-893e-461c-adb8-bea5c622e08a">
      <Terms xmlns="http://schemas.microsoft.com/office/infopath/2007/PartnerControls"/>
    </lcf76f155ced4ddcb4097134ff3c332f>
    <TaxCatchAll xmlns="7ff7f512-c19f-410b-9eb4-fb6a9f63d2c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CDBB0B8-67FB-43FD-B22D-D3277D89C90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cd81098-893e-461c-adb8-bea5c622e08a"/>
    <ds:schemaRef ds:uri="7ff7f512-c19f-410b-9eb4-fb6a9f63d2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C96044-1EE7-40C3-A5A6-57EAE48999DC}">
  <ds:schemaRefs>
    <ds:schemaRef ds:uri="7ff7f512-c19f-410b-9eb4-fb6a9f63d2c5"/>
    <ds:schemaRef ds:uri="http://purl.org/dc/terms/"/>
    <ds:schemaRef ds:uri="http://schemas.microsoft.com/sharepoint/v3"/>
    <ds:schemaRef ds:uri="http://purl.org/dc/elements/1.1/"/>
    <ds:schemaRef ds:uri="http://www.w3.org/XML/1998/namespace"/>
    <ds:schemaRef ds:uri="http://purl.org/dc/dcmitype/"/>
    <ds:schemaRef ds:uri="http://schemas.microsoft.com/office/2006/documentManagement/types"/>
    <ds:schemaRef ds:uri="http://schemas.microsoft.com/office/infopath/2007/PartnerControls"/>
    <ds:schemaRef ds:uri="http://schemas.openxmlformats.org/package/2006/metadata/core-properties"/>
    <ds:schemaRef ds:uri="bcd81098-893e-461c-adb8-bea5c622e08a"/>
    <ds:schemaRef ds:uri="http://schemas.microsoft.com/office/2006/metadata/properties"/>
  </ds:schemaRefs>
</ds:datastoreItem>
</file>

<file path=customXml/itemProps3.xml><?xml version="1.0" encoding="utf-8"?>
<ds:datastoreItem xmlns:ds="http://schemas.openxmlformats.org/officeDocument/2006/customXml" ds:itemID="{A54AFA74-22F9-482E-9337-B484A53C7C1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高額療養費・付加給付金自動計算ツール</vt:lpstr>
      <vt:lpstr>テーブル</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菊地 幹人</dc:creator>
  <cp:keywords/>
  <dc:description/>
  <cp:lastModifiedBy>角廣 さやか</cp:lastModifiedBy>
  <cp:revision/>
  <cp:lastPrinted>2026-02-10T06:21:37Z</cp:lastPrinted>
  <dcterms:created xsi:type="dcterms:W3CDTF">2015-06-05T18:19:34Z</dcterms:created>
  <dcterms:modified xsi:type="dcterms:W3CDTF">2026-02-10T06:40:17Z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0x010100F8A5212432FC0D4DA3F543EE0F3A26FB</vt:lpwstr>
  </property>
</Properties>
</file>